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sh\Desktop\"/>
    </mc:Choice>
  </mc:AlternateContent>
  <bookViews>
    <workbookView xWindow="0" yWindow="0" windowWidth="28800" windowHeight="12210"/>
  </bookViews>
  <sheets>
    <sheet name="publikacja" sheetId="4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B6" i="4" l="1"/>
  <c r="D2" i="4" l="1"/>
  <c r="E2" i="4"/>
  <c r="D3" i="4"/>
  <c r="E3" i="4"/>
  <c r="D4" i="4"/>
  <c r="E4" i="4"/>
  <c r="D5" i="4"/>
  <c r="E5" i="4"/>
  <c r="D6" i="4"/>
  <c r="E6" i="4"/>
  <c r="D7" i="4"/>
  <c r="E7" i="4"/>
  <c r="B8" i="4"/>
  <c r="D8" i="4" s="1"/>
  <c r="E8" i="4"/>
  <c r="B9" i="4"/>
  <c r="D9" i="4" s="1"/>
  <c r="E9" i="4"/>
  <c r="D12" i="4"/>
  <c r="E12" i="4"/>
  <c r="D13" i="4"/>
  <c r="E13" i="4"/>
  <c r="D14" i="4"/>
  <c r="E14" i="4"/>
  <c r="D15" i="4"/>
  <c r="E15" i="4"/>
  <c r="D18" i="4"/>
  <c r="E18" i="4"/>
  <c r="D19" i="4"/>
  <c r="E19" i="4"/>
  <c r="D20" i="4"/>
  <c r="E20" i="4"/>
  <c r="D21" i="4"/>
  <c r="E21" i="4"/>
  <c r="D22" i="4"/>
  <c r="E22" i="4"/>
</calcChain>
</file>

<file path=xl/sharedStrings.xml><?xml version="1.0" encoding="utf-8"?>
<sst xmlns="http://schemas.openxmlformats.org/spreadsheetml/2006/main" count="41" uniqueCount="28">
  <si>
    <t>Przychody ze sprzedaży</t>
  </si>
  <si>
    <t>Zysk (strata) z działalności operacyjnej</t>
  </si>
  <si>
    <t>Zysk (strata) przed opodatkowaniem</t>
  </si>
  <si>
    <t>ZYSK (STRATA) NETTO</t>
  </si>
  <si>
    <t>Zysk (strata) netto przypadający akcjonariuszom podmiotu dominującego</t>
  </si>
  <si>
    <t>Zysk na akcję (PLN; EUR)</t>
  </si>
  <si>
    <t>Rozwodniony zysk na akcję (PLN; EUR)</t>
  </si>
  <si>
    <t>Średni kurs PLN / EUR w okresie</t>
  </si>
  <si>
    <t>x</t>
  </si>
  <si>
    <t>Środki pieniężne netto z działalności operacyjnej</t>
  </si>
  <si>
    <t>Środki pieniężne netto z działalności inwestycyjnej</t>
  </si>
  <si>
    <t>Środki pieniężne netto z działalności finansowej</t>
  </si>
  <si>
    <t>Zmiana netto stanu środków pieniężnych i ich ekwiwalentów</t>
  </si>
  <si>
    <t>X</t>
  </si>
  <si>
    <t>Aktywa</t>
  </si>
  <si>
    <t>Zobowiązania długoterminowe</t>
  </si>
  <si>
    <t>Zobowiązania krótkoterminowe</t>
  </si>
  <si>
    <t>Kapitał własny</t>
  </si>
  <si>
    <t>Kapitał własny przypadający akcjonariuszom jednostki dominującej</t>
  </si>
  <si>
    <t>Kurs PLN / EUR na koniec okresu</t>
  </si>
  <si>
    <t>Zysk (strata) netto przypadający akcjonariuszom / udziałowcom nieposiadającym kontroli</t>
  </si>
  <si>
    <t>SKONSOLIDOWANY RACHUNEK ZYSKÓW I STRAT</t>
  </si>
  <si>
    <t>SKONSOLIDOWANY RACHUNEK PRZEPŁYWÓW PIENIĘŻNYCH</t>
  </si>
  <si>
    <t>SKONSOLIDOWANA SPRAWOZDANIE Z SYTUACJI FINANSOWEJ</t>
  </si>
  <si>
    <t>01.01-31.12.2015</t>
  </si>
  <si>
    <t>na 31.12.2015</t>
  </si>
  <si>
    <t>01.01-31.12.2016</t>
  </si>
  <si>
    <t>na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</si>
</sst>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8"/>
      <color rgb="FF1F497D"/>
      <name val="Calibri Light"/>
      <family val="2"/>
      <charset val="238"/>
    </font>
    <font>
      <sz val="7"/>
      <color rgb="FF1F497D"/>
      <name val="Calibri Light"/>
      <family val="2"/>
      <charset val="238"/>
    </font>
    <font>
      <sz val="7.5"/>
      <color rgb="FF40404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DashDotDot">
        <color theme="0" tint="-0.24994659260841701"/>
      </right>
      <top/>
      <bottom style="medium">
        <color rgb="FFBFBFBF"/>
      </bottom>
      <diagonal/>
    </border>
    <border>
      <left/>
      <right style="mediumDashDotDot">
        <color theme="0" tint="-0.24994659260841701"/>
      </right>
      <top/>
      <bottom style="medium">
        <color rgb="FF1F497D"/>
      </bottom>
      <diagonal/>
    </border>
    <border>
      <left/>
      <right style="dotted">
        <color rgb="FFBFBFBF"/>
      </right>
      <top style="medium">
        <color rgb="FF1F497D"/>
      </top>
      <bottom style="medium">
        <color rgb="FFBFBFBF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3" fillId="3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0" borderId="0" xfId="0" applyFont="1"/>
    <xf numFmtId="164" fontId="3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zoomScaleSheetLayoutView="100" workbookViewId="0">
      <selection activeCell="A24" sqref="A24:XFD1048576"/>
    </sheetView>
  </sheetViews>
  <sheetFormatPr defaultColWidth="0" defaultRowHeight="15" zeroHeight="1" x14ac:dyDescent="0.25"/>
  <cols>
    <col min="1" max="1" width="51.85546875" bestFit="1" customWidth="1"/>
    <col min="2" max="5" width="12.42578125" customWidth="1"/>
    <col min="6" max="9" width="12.42578125" hidden="1" customWidth="1"/>
    <col min="10" max="16384" width="9.140625" hidden="1"/>
  </cols>
  <sheetData>
    <row r="1" spans="1:5" ht="15.75" thickBot="1" x14ac:dyDescent="0.3">
      <c r="A1" s="10" t="s">
        <v>21</v>
      </c>
      <c r="B1" s="12" t="s">
        <v>26</v>
      </c>
      <c r="C1" s="24" t="s">
        <v>24</v>
      </c>
      <c r="D1" s="12" t="s">
        <v>26</v>
      </c>
      <c r="E1" s="12" t="s">
        <v>24</v>
      </c>
    </row>
    <row r="2" spans="1:5" ht="15.75" thickBot="1" x14ac:dyDescent="0.3">
      <c r="A2" s="4" t="s">
        <v>0</v>
      </c>
      <c r="B2" s="1">
        <v>88583</v>
      </c>
      <c r="C2" s="18">
        <v>91287</v>
      </c>
      <c r="D2" s="1">
        <f t="shared" ref="D2:D9" si="0">B2/$D$10</f>
        <v>20244.303768539889</v>
      </c>
      <c r="E2" s="13">
        <f t="shared" ref="E2:E9" si="1">C2/$E$10</f>
        <v>21813.945708277577</v>
      </c>
    </row>
    <row r="3" spans="1:5" ht="15.75" thickBot="1" x14ac:dyDescent="0.3">
      <c r="A3" s="4" t="s">
        <v>1</v>
      </c>
      <c r="B3" s="1">
        <v>25625</v>
      </c>
      <c r="C3" s="18">
        <v>26372</v>
      </c>
      <c r="D3" s="1">
        <f t="shared" si="0"/>
        <v>5856.205864204584</v>
      </c>
      <c r="E3" s="13">
        <f t="shared" si="1"/>
        <v>6301.8543299560315</v>
      </c>
    </row>
    <row r="4" spans="1:5" ht="15.75" thickBot="1" x14ac:dyDescent="0.3">
      <c r="A4" s="4" t="s">
        <v>2</v>
      </c>
      <c r="B4" s="1">
        <v>25102</v>
      </c>
      <c r="C4" s="18">
        <v>26129</v>
      </c>
      <c r="D4" s="1">
        <f t="shared" si="0"/>
        <v>5736.6821308590625</v>
      </c>
      <c r="E4" s="13">
        <f t="shared" si="1"/>
        <v>6243.7870388071115</v>
      </c>
    </row>
    <row r="5" spans="1:5" ht="15.75" thickBot="1" x14ac:dyDescent="0.3">
      <c r="A5" s="5" t="s">
        <v>3</v>
      </c>
      <c r="B5" s="7">
        <v>27656</v>
      </c>
      <c r="C5" s="19">
        <v>22617</v>
      </c>
      <c r="D5" s="7">
        <f t="shared" si="0"/>
        <v>6320.3601709440773</v>
      </c>
      <c r="E5" s="17">
        <f t="shared" si="1"/>
        <v>5404.5593576753963</v>
      </c>
    </row>
    <row r="6" spans="1:5" ht="15.75" thickBot="1" x14ac:dyDescent="0.3">
      <c r="A6" s="4" t="s">
        <v>4</v>
      </c>
      <c r="B6" s="1">
        <f>B5-B7</f>
        <v>27574</v>
      </c>
      <c r="C6" s="18">
        <v>22518</v>
      </c>
      <c r="D6" s="1">
        <f t="shared" si="0"/>
        <v>6301.620312178623</v>
      </c>
      <c r="E6" s="13">
        <f t="shared" si="1"/>
        <v>5380.9023131332442</v>
      </c>
    </row>
    <row r="7" spans="1:5" ht="15.75" thickBot="1" x14ac:dyDescent="0.3">
      <c r="A7" s="8" t="s">
        <v>20</v>
      </c>
      <c r="B7" s="1">
        <v>82</v>
      </c>
      <c r="C7" s="23">
        <v>99</v>
      </c>
      <c r="D7" s="1">
        <f t="shared" si="0"/>
        <v>18.73985876545467</v>
      </c>
      <c r="E7" s="13">
        <f t="shared" si="1"/>
        <v>23.657044542152551</v>
      </c>
    </row>
    <row r="8" spans="1:5" ht="15.75" thickBot="1" x14ac:dyDescent="0.3">
      <c r="A8" s="4" t="s">
        <v>5</v>
      </c>
      <c r="B8" s="6">
        <f>B5/5600</f>
        <v>4.9385714285714286</v>
      </c>
      <c r="C8" s="20">
        <v>4.04</v>
      </c>
      <c r="D8" s="6">
        <f t="shared" si="0"/>
        <v>1.1286357448114424</v>
      </c>
      <c r="E8" s="16">
        <f t="shared" si="1"/>
        <v>0.96539858535652834</v>
      </c>
    </row>
    <row r="9" spans="1:5" ht="15.75" thickBot="1" x14ac:dyDescent="0.3">
      <c r="A9" s="4" t="s">
        <v>6</v>
      </c>
      <c r="B9" s="6">
        <f>B5/5600</f>
        <v>4.9385714285714286</v>
      </c>
      <c r="C9" s="20">
        <v>4.04</v>
      </c>
      <c r="D9" s="6">
        <f t="shared" si="0"/>
        <v>1.1286357448114424</v>
      </c>
      <c r="E9" s="16">
        <f t="shared" si="1"/>
        <v>0.96539858535652834</v>
      </c>
    </row>
    <row r="10" spans="1:5" ht="15.75" thickBot="1" x14ac:dyDescent="0.3">
      <c r="A10" s="2" t="s">
        <v>7</v>
      </c>
      <c r="B10" s="3" t="s">
        <v>8</v>
      </c>
      <c r="C10" s="21" t="s">
        <v>8</v>
      </c>
      <c r="D10" s="15">
        <v>4.3757000000000001</v>
      </c>
      <c r="E10" s="15">
        <v>4.1848000000000001</v>
      </c>
    </row>
    <row r="11" spans="1:5" ht="15.75" thickBot="1" x14ac:dyDescent="0.3">
      <c r="A11" s="11" t="s">
        <v>22</v>
      </c>
      <c r="B11" s="12" t="s">
        <v>26</v>
      </c>
      <c r="C11" s="24" t="s">
        <v>24</v>
      </c>
      <c r="D11" s="12" t="s">
        <v>26</v>
      </c>
      <c r="E11" s="12" t="s">
        <v>24</v>
      </c>
    </row>
    <row r="12" spans="1:5" ht="15.75" thickBot="1" x14ac:dyDescent="0.3">
      <c r="A12" s="4" t="s">
        <v>9</v>
      </c>
      <c r="B12" s="1">
        <v>9074</v>
      </c>
      <c r="C12" s="18">
        <v>11008</v>
      </c>
      <c r="D12" s="1">
        <f>B12/$D$16</f>
        <v>2073.7253468016547</v>
      </c>
      <c r="E12" s="13">
        <f>C12/$E$16</f>
        <v>2630.4721850506594</v>
      </c>
    </row>
    <row r="13" spans="1:5" ht="15.75" thickBot="1" x14ac:dyDescent="0.3">
      <c r="A13" s="4" t="s">
        <v>10</v>
      </c>
      <c r="B13" s="1">
        <v>-13073</v>
      </c>
      <c r="C13" s="18">
        <v>-3414</v>
      </c>
      <c r="D13" s="1">
        <f>B13/$D$16</f>
        <v>-2987.6362639120598</v>
      </c>
      <c r="E13" s="13">
        <f>C13/$E$16</f>
        <v>-815.80959663544252</v>
      </c>
    </row>
    <row r="14" spans="1:5" ht="15.75" thickBot="1" x14ac:dyDescent="0.3">
      <c r="A14" s="4" t="s">
        <v>11</v>
      </c>
      <c r="B14" s="1">
        <v>-13905</v>
      </c>
      <c r="C14" s="18">
        <v>-13816</v>
      </c>
      <c r="D14" s="1">
        <f>B14/$D$16</f>
        <v>-3177.7772699225266</v>
      </c>
      <c r="E14" s="13">
        <f>C14/$E$16</f>
        <v>-3301.4719938826229</v>
      </c>
    </row>
    <row r="15" spans="1:5" ht="15.75" thickBot="1" x14ac:dyDescent="0.3">
      <c r="A15" s="4" t="s">
        <v>12</v>
      </c>
      <c r="B15" s="1">
        <v>-17905</v>
      </c>
      <c r="C15" s="18">
        <v>-6222</v>
      </c>
      <c r="D15" s="1">
        <f>B15/$D$16</f>
        <v>-4091.9167218959251</v>
      </c>
      <c r="E15" s="13">
        <f>C15/$E$16</f>
        <v>-1486.8094054674059</v>
      </c>
    </row>
    <row r="16" spans="1:5" ht="15.75" thickBot="1" x14ac:dyDescent="0.3">
      <c r="A16" s="5" t="s">
        <v>7</v>
      </c>
      <c r="B16" s="3" t="s">
        <v>13</v>
      </c>
      <c r="C16" s="21" t="s">
        <v>8</v>
      </c>
      <c r="D16" s="14">
        <v>4.3757000000000001</v>
      </c>
      <c r="E16" s="15">
        <v>4.1848000000000001</v>
      </c>
    </row>
    <row r="17" spans="1:5" ht="15.75" thickBot="1" x14ac:dyDescent="0.3">
      <c r="A17" s="22" t="s">
        <v>23</v>
      </c>
      <c r="B17" s="12" t="s">
        <v>27</v>
      </c>
      <c r="C17" s="25" t="s">
        <v>25</v>
      </c>
      <c r="D17" s="12" t="s">
        <v>27</v>
      </c>
      <c r="E17" s="26" t="s">
        <v>25</v>
      </c>
    </row>
    <row r="18" spans="1:5" ht="15.75" thickBot="1" x14ac:dyDescent="0.3">
      <c r="A18" s="4" t="s">
        <v>14</v>
      </c>
      <c r="B18" s="1">
        <v>122044</v>
      </c>
      <c r="C18" s="18">
        <v>119288</v>
      </c>
      <c r="D18" s="1">
        <f>B18/$D$23</f>
        <v>27586.799276672693</v>
      </c>
      <c r="E18" s="13">
        <f>C18/$E$23</f>
        <v>27992.021588642499</v>
      </c>
    </row>
    <row r="19" spans="1:5" ht="15.75" thickBot="1" x14ac:dyDescent="0.3">
      <c r="A19" s="4" t="s">
        <v>15</v>
      </c>
      <c r="B19" s="1">
        <v>13453</v>
      </c>
      <c r="C19" s="18">
        <v>8690</v>
      </c>
      <c r="D19" s="1">
        <f>B19/$D$23</f>
        <v>3040.913200723327</v>
      </c>
      <c r="E19" s="13">
        <f>C19/$E$23</f>
        <v>2039.1880793147952</v>
      </c>
    </row>
    <row r="20" spans="1:5" ht="15.75" thickBot="1" x14ac:dyDescent="0.3">
      <c r="A20" s="4" t="s">
        <v>16</v>
      </c>
      <c r="B20" s="1">
        <v>53040</v>
      </c>
      <c r="C20" s="18">
        <v>62276</v>
      </c>
      <c r="D20" s="1">
        <f>B20/$D$23</f>
        <v>11989.150090415913</v>
      </c>
      <c r="E20" s="13">
        <f>C20/$E$23</f>
        <v>14613.633697055027</v>
      </c>
    </row>
    <row r="21" spans="1:5" ht="15.75" thickBot="1" x14ac:dyDescent="0.3">
      <c r="A21" s="4" t="s">
        <v>17</v>
      </c>
      <c r="B21" s="1">
        <v>55551</v>
      </c>
      <c r="C21" s="18">
        <v>48322</v>
      </c>
      <c r="D21" s="1">
        <f>B21/$D$23</f>
        <v>12556.735985533453</v>
      </c>
      <c r="E21" s="13">
        <f>C21/$E$23</f>
        <v>11339.199812272675</v>
      </c>
    </row>
    <row r="22" spans="1:5" ht="15.75" thickBot="1" x14ac:dyDescent="0.3">
      <c r="A22" s="4" t="s">
        <v>18</v>
      </c>
      <c r="B22" s="1">
        <v>54584</v>
      </c>
      <c r="C22" s="18">
        <v>48114</v>
      </c>
      <c r="D22" s="1">
        <f>B22/$D$23</f>
        <v>12338.155515370705</v>
      </c>
      <c r="E22" s="13">
        <f>C22/$E$23</f>
        <v>11290.390707497361</v>
      </c>
    </row>
    <row r="23" spans="1:5" ht="15.75" thickBot="1" x14ac:dyDescent="0.3">
      <c r="A23" s="5" t="s">
        <v>19</v>
      </c>
      <c r="B23" s="3" t="s">
        <v>8</v>
      </c>
      <c r="C23" s="21" t="s">
        <v>8</v>
      </c>
      <c r="D23" s="9">
        <v>4.4240000000000004</v>
      </c>
      <c r="E23" s="14">
        <v>4.2614999999999998</v>
      </c>
    </row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</sheetData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publikacja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Sieradzka</dc:creator>
  <cp:lastModifiedBy>Mariusz Czarnota</cp:lastModifiedBy>
  <cp:lastPrinted>2017-03-14T12:03:03Z</cp:lastPrinted>
  <dcterms:created xsi:type="dcterms:W3CDTF">2016-07-26T09:08:40Z</dcterms:created>
  <dcterms:modified xsi:type="dcterms:W3CDTF">2017-03-14T17:09:45Z</dcterms:modified>
</cp:coreProperties>
</file>